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theme/theme1.xml" ContentType="application/vnd.openxmlformats-officedocument.theme+xml"/>
  <Override PartName="/xl/worksheets/sheet3.xml" ContentType="application/vnd.openxmlformats-officedocument.spreadsheetml.worksheet+xml"/>
  <Override PartName="/xl/worksheets/sheet2.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xl/embeddings/oleObject1.bin" ContentType="application/vnd.openxmlformats-officedocument.oleObject"/>
  <Override PartName="/xl/drawings/drawing1.xml" ContentType="application/vnd.openxmlformats-officedocument.drawing+xml"/>
  <Override PartName="/docProps/core.xml" ContentType="application/vnd.openxmlformats-package.core-properties+xml"/>
  <Override PartName="/xl/calcChain.xml" ContentType="application/vnd.openxmlformats-officedocument.spreadsheetml.calcChain+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64"/>
  <workbookPr defaultThemeVersion="124226"/>
  <mc:AlternateContent xmlns:mc="http://schemas.openxmlformats.org/markup-compatibility/2006">
    <mc:Choice Requires="x15">
      <x15ac:absPath xmlns:x15ac="http://schemas.microsoft.com/office/spreadsheetml/2010/11/ac" url="C:\Users\ryan\Documents\SSC\Control Rules\ABC\"/>
    </mc:Choice>
  </mc:AlternateContent>
  <xr:revisionPtr revIDLastSave="0" documentId="13_ncr:1_{BBC5F5C1-D70D-4968-8F82-5AFC99BB27A8}" xr6:coauthVersionLast="36" xr6:coauthVersionMax="36" xr10:uidLastSave="{00000000-0000-0000-0000-000000000000}"/>
  <bookViews>
    <workbookView xWindow="480" yWindow="36" windowWidth="15192" windowHeight="6408" xr2:uid="{00000000-000D-0000-FFFF-FFFF00000000}"/>
  </bookViews>
  <sheets>
    <sheet name="P Star" sheetId="1" r:id="rId1"/>
    <sheet name="Sheet2" sheetId="2" r:id="rId2"/>
    <sheet name="Sheet3" sheetId="3" r:id="rId3"/>
  </sheets>
  <calcPr calcId="191029"/>
</workbook>
</file>

<file path=xl/calcChain.xml><?xml version="1.0" encoding="utf-8"?>
<calcChain xmlns="http://schemas.openxmlformats.org/spreadsheetml/2006/main">
  <c r="H23" i="1" l="1"/>
  <c r="I24" i="1" s="1"/>
  <c r="H20" i="1"/>
  <c r="I21" i="1" s="1"/>
  <c r="H17" i="1"/>
  <c r="I18" i="1" s="1"/>
  <c r="H13" i="1"/>
  <c r="I14" i="1" s="1"/>
  <c r="H9" i="1"/>
  <c r="I10" i="1" s="1"/>
  <c r="J9" i="1" s="1"/>
  <c r="D4" i="1"/>
  <c r="D5" i="1"/>
  <c r="D6" i="1" l="1"/>
  <c r="J13" i="1"/>
  <c r="G3" i="1" l="1"/>
</calcChain>
</file>

<file path=xl/sharedStrings.xml><?xml version="1.0" encoding="utf-8"?>
<sst xmlns="http://schemas.openxmlformats.org/spreadsheetml/2006/main" count="62" uniqueCount="50">
  <si>
    <t>Known environmental covariates are accounted for in the assessment.</t>
  </si>
  <si>
    <r>
      <t xml:space="preserve">Known environmental covariates are </t>
    </r>
    <r>
      <rPr>
        <b/>
        <sz val="11"/>
        <color theme="1"/>
        <rFont val="Calibri"/>
        <family val="2"/>
        <scheme val="minor"/>
      </rPr>
      <t>partially</t>
    </r>
    <r>
      <rPr>
        <b/>
        <i/>
        <sz val="11"/>
        <color theme="1"/>
        <rFont val="Calibri"/>
        <family val="2"/>
        <scheme val="minor"/>
      </rPr>
      <t xml:space="preserve"> </t>
    </r>
    <r>
      <rPr>
        <sz val="11"/>
        <color theme="1"/>
        <rFont val="Calibri"/>
        <family val="2"/>
        <scheme val="minor"/>
      </rPr>
      <t>accounted for in the assessment.</t>
    </r>
  </si>
  <si>
    <r>
      <t xml:space="preserve">Known environmental covariates </t>
    </r>
    <r>
      <rPr>
        <b/>
        <i/>
        <sz val="11"/>
        <color theme="1"/>
        <rFont val="Calibri"/>
        <family val="2"/>
        <scheme val="minor"/>
      </rPr>
      <t xml:space="preserve">are not </t>
    </r>
    <r>
      <rPr>
        <sz val="11"/>
        <color theme="1"/>
        <rFont val="Calibri"/>
        <family val="2"/>
        <scheme val="minor"/>
      </rPr>
      <t>accounted for in the assessment.</t>
    </r>
  </si>
  <si>
    <t>The OFL pdf provided by the assessment model includes an appropriate characterization of "within model" and "between model/model structure" error.  The uncertainty in important inputs (such as natural mortality, discard rates, discard mortality, age and growth parameters,  landings before consistent reporting) has been described with using Bayesian priors and/or bootstrapping and/or Monte Carlo simulation and the full uncertainty has been carried forward into the projections.</t>
  </si>
  <si>
    <r>
      <t xml:space="preserve">The OFL pdf provided by the assessment model includes an approximation of observation and process error.  The uncertainty in important inputs (such as natural mortality, discard rates, discard mortality, age and growth parameters,  landings before consistent reporting) has been described with </t>
    </r>
    <r>
      <rPr>
        <b/>
        <i/>
        <sz val="11"/>
        <color theme="1"/>
        <rFont val="Calibri"/>
        <family val="2"/>
        <scheme val="minor"/>
      </rPr>
      <t>SENSITIVITY RUNS</t>
    </r>
    <r>
      <rPr>
        <sz val="11"/>
        <color theme="1"/>
        <rFont val="Calibri"/>
        <family val="2"/>
        <scheme val="minor"/>
      </rPr>
      <t xml:space="preserve"> and the full uncertainty has been carried forward into the projections. </t>
    </r>
  </si>
  <si>
    <r>
      <t xml:space="preserve">The OFL pdf provided by the assessment model includes an incomplete approximation of observation and process error.  The uncertainty in important inputs (such as natural mortality, discard rates, discard mortality, age and growth parameters,  landings before consistent reporting) has been described with </t>
    </r>
    <r>
      <rPr>
        <b/>
        <i/>
        <sz val="11"/>
        <color theme="1"/>
        <rFont val="Calibri"/>
        <family val="2"/>
        <scheme val="minor"/>
      </rPr>
      <t>SENSITIVITY RUNS</t>
    </r>
    <r>
      <rPr>
        <sz val="11"/>
        <color theme="1"/>
        <rFont val="Calibri"/>
        <family val="2"/>
        <scheme val="minor"/>
      </rPr>
      <t xml:space="preserve"> but the full uncertainty </t>
    </r>
    <r>
      <rPr>
        <b/>
        <i/>
        <sz val="11"/>
        <color theme="1"/>
        <rFont val="Calibri"/>
        <family val="2"/>
        <scheme val="minor"/>
      </rPr>
      <t>HAS NOT</t>
    </r>
    <r>
      <rPr>
        <sz val="11"/>
        <color theme="1"/>
        <rFont val="Calibri"/>
        <family val="2"/>
        <scheme val="minor"/>
      </rPr>
      <t xml:space="preserve"> been carried forward into the projections. </t>
    </r>
  </si>
  <si>
    <r>
      <t xml:space="preserve">The OFL provided by the assessment </t>
    </r>
    <r>
      <rPr>
        <b/>
        <i/>
        <sz val="11"/>
        <color theme="1"/>
        <rFont val="Calibri"/>
        <family val="2"/>
        <scheme val="minor"/>
      </rPr>
      <t>DOES NOT</t>
    </r>
    <r>
      <rPr>
        <sz val="11"/>
        <color theme="1"/>
        <rFont val="Calibri"/>
        <family val="2"/>
        <scheme val="minor"/>
      </rPr>
      <t xml:space="preserve"> include uncertainty in important inputs and parameters.</t>
    </r>
  </si>
  <si>
    <t>1</t>
  </si>
  <si>
    <t>2</t>
  </si>
  <si>
    <t>3</t>
  </si>
  <si>
    <t>4</t>
  </si>
  <si>
    <t>Tier Wt</t>
  </si>
  <si>
    <t>Element Score</t>
  </si>
  <si>
    <t>0.0</t>
  </si>
  <si>
    <t>1.0</t>
  </si>
  <si>
    <t>2.0</t>
  </si>
  <si>
    <t>0.67</t>
  </si>
  <si>
    <t>1.33</t>
  </si>
  <si>
    <t>Dimension</t>
  </si>
  <si>
    <t>Characterization of Uncertainty</t>
  </si>
  <si>
    <t>Dimension Wt</t>
  </si>
  <si>
    <t xml:space="preserve">Element </t>
  </si>
  <si>
    <t>Assessment Information</t>
  </si>
  <si>
    <t>Quantitative, age-structured assessment that provides estimates of exploitation and biomass; includes MSY-derived benchmarks.</t>
  </si>
  <si>
    <t xml:space="preserve">Quantitative, age-structured assessment provides estimates of either exploitation or biomass, but requires proxy reference points. </t>
  </si>
  <si>
    <t xml:space="preserve">Quantitative assessment that provides relative reference points (absolute measures of status are unavailable) and require proxies. </t>
  </si>
  <si>
    <t>Quantitative, non-age-structured assessment. Reference points may be based on proxy.</t>
  </si>
  <si>
    <t>Score it</t>
  </si>
  <si>
    <t>Element Result</t>
  </si>
  <si>
    <t>Tier Result</t>
  </si>
  <si>
    <t>Dimension Result</t>
  </si>
  <si>
    <t>Maximum Risk</t>
  </si>
  <si>
    <t>Minimum Risk</t>
  </si>
  <si>
    <t>a=</t>
  </si>
  <si>
    <t>b=</t>
  </si>
  <si>
    <t>P* =</t>
  </si>
  <si>
    <t>x</t>
  </si>
  <si>
    <t>z</t>
  </si>
  <si>
    <r>
      <t>S</t>
    </r>
    <r>
      <rPr>
        <vertAlign val="subscript"/>
        <sz val="11"/>
        <color theme="1"/>
        <rFont val="Calibri"/>
        <family val="2"/>
        <scheme val="minor"/>
      </rPr>
      <t>hi</t>
    </r>
    <r>
      <rPr>
        <sz val="11"/>
        <color theme="1"/>
        <rFont val="Calibri"/>
        <family val="2"/>
        <scheme val="minor"/>
      </rPr>
      <t>=</t>
    </r>
  </si>
  <si>
    <t>Element scores are scaled from zero to a maximum.</t>
  </si>
  <si>
    <t>Tier No.</t>
  </si>
  <si>
    <t>0</t>
  </si>
  <si>
    <t>.333</t>
  </si>
  <si>
    <t>NOT USED</t>
  </si>
  <si>
    <t>Retrospective patterns have been described, and are not significant.</t>
  </si>
  <si>
    <t>Retrospective patterns have been described and are moderately significant.</t>
  </si>
  <si>
    <r>
      <t xml:space="preserve">Retrospective patterns </t>
    </r>
    <r>
      <rPr>
        <b/>
        <i/>
        <sz val="11"/>
        <color theme="1"/>
        <rFont val="Calibri"/>
        <family val="2"/>
        <scheme val="minor"/>
      </rPr>
      <t>have not</t>
    </r>
    <r>
      <rPr>
        <sz val="11"/>
        <color theme="1"/>
        <rFont val="Calibri"/>
        <family val="2"/>
        <scheme val="minor"/>
      </rPr>
      <t xml:space="preserve"> been described </t>
    </r>
    <r>
      <rPr>
        <b/>
        <i/>
        <sz val="11"/>
        <color theme="1"/>
        <rFont val="Calibri"/>
        <family val="2"/>
        <scheme val="minor"/>
      </rPr>
      <t>or</t>
    </r>
    <r>
      <rPr>
        <b/>
        <sz val="11"/>
        <color theme="1"/>
        <rFont val="Calibri"/>
        <family val="2"/>
        <scheme val="minor"/>
      </rPr>
      <t xml:space="preserve"> </t>
    </r>
    <r>
      <rPr>
        <sz val="11"/>
        <color theme="1"/>
        <rFont val="Calibri"/>
        <family val="2"/>
        <scheme val="minor"/>
      </rPr>
      <t>are large.</t>
    </r>
  </si>
  <si>
    <t xml:space="preserve"> this can be changed</t>
  </si>
  <si>
    <t>In this example the maximum is 2.00, but</t>
  </si>
  <si>
    <t>Gulf Kingfish - 2020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</si>
</sst>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13">
    <font>
      <sz val="11"/>
      <color theme="1"/>
      <name val="Calibri"/>
      <family val="2"/>
      <scheme val="minor"/>
    </font>
    <font>
      <b/>
      <sz val="11"/>
      <color theme="1"/>
      <name val="Calibri"/>
      <family val="2"/>
      <scheme val="minor"/>
    </font>
    <font>
      <b/>
      <i/>
      <sz val="11"/>
      <color theme="1"/>
      <name val="Calibri"/>
      <family val="2"/>
      <scheme val="minor"/>
    </font>
    <font>
      <b/>
      <sz val="14"/>
      <color theme="1"/>
      <name val="Calibri"/>
      <family val="2"/>
      <scheme val="minor"/>
    </font>
    <font>
      <sz val="11"/>
      <color rgb="FF9C6500"/>
      <name val="Calibri"/>
      <family val="2"/>
      <scheme val="minor"/>
    </font>
    <font>
      <sz val="14"/>
      <name val="+mj-lt"/>
    </font>
    <font>
      <b/>
      <sz val="14"/>
      <color rgb="FFFF0000"/>
      <name val="Calibri"/>
      <family val="2"/>
    </font>
    <font>
      <sz val="11"/>
      <color rgb="FF000514"/>
      <name val="Calibri"/>
      <family val="2"/>
    </font>
    <font>
      <sz val="14"/>
      <color theme="1"/>
      <name val="Calibri"/>
      <family val="2"/>
      <scheme val="minor"/>
    </font>
    <font>
      <b/>
      <sz val="11"/>
      <color rgb="FFFA7D00"/>
      <name val="Calibri"/>
      <family val="2"/>
      <scheme val="minor"/>
    </font>
    <font>
      <sz val="11"/>
      <color theme="1"/>
      <name val="Calibri"/>
      <family val="2"/>
      <scheme val="minor"/>
    </font>
    <font>
      <b/>
      <sz val="26"/>
      <color theme="1"/>
      <name val="Calibri"/>
      <family val="2"/>
      <scheme val="minor"/>
    </font>
    <font>
      <vertAlign val="subscript"/>
      <sz val="11"/>
      <color theme="1"/>
      <name val="Calibri"/>
      <family val="2"/>
      <scheme val="minor"/>
    </font>
  </fonts>
  <fills count="13">
    <fill>
      <patternFill patternType="none"/>
    </fill>
    <fill>
      <patternFill patternType="gray125"/>
    </fill>
    <fill>
      <patternFill patternType="solid">
        <fgColor rgb="FFFFFF00"/>
        <bgColor indexed="64"/>
      </patternFill>
    </fill>
    <fill>
      <patternFill patternType="solid">
        <fgColor theme="3" tint="0.39997558519241921"/>
        <bgColor indexed="64"/>
      </patternFill>
    </fill>
    <fill>
      <patternFill patternType="solid">
        <fgColor theme="5" tint="0.39997558519241921"/>
        <bgColor indexed="64"/>
      </patternFill>
    </fill>
    <fill>
      <patternFill patternType="solid">
        <fgColor rgb="FF92D050"/>
        <bgColor indexed="64"/>
      </patternFill>
    </fill>
    <fill>
      <patternFill patternType="solid">
        <fgColor rgb="FFFFEB9C"/>
      </patternFill>
    </fill>
    <fill>
      <patternFill patternType="solid">
        <fgColor theme="5" tint="0.59996337778862885"/>
        <bgColor indexed="64"/>
      </patternFill>
    </fill>
    <fill>
      <patternFill patternType="solid">
        <fgColor rgb="FFFF3399"/>
        <bgColor indexed="64"/>
      </patternFill>
    </fill>
    <fill>
      <patternFill patternType="solid">
        <fgColor theme="8" tint="0.79998168889431442"/>
        <bgColor indexed="64"/>
      </patternFill>
    </fill>
    <fill>
      <patternFill patternType="solid">
        <fgColor theme="5" tint="0.39994506668294322"/>
        <bgColor indexed="64"/>
      </patternFill>
    </fill>
    <fill>
      <patternFill patternType="solid">
        <fgColor theme="3" tint="0.39994506668294322"/>
        <bgColor indexed="64"/>
      </patternFill>
    </fill>
    <fill>
      <patternFill patternType="solid">
        <fgColor rgb="FFF2F2F2"/>
      </patternFill>
    </fill>
  </fills>
  <borders count="33">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bottom/>
      <diagonal/>
    </border>
    <border>
      <left style="medium">
        <color indexed="64"/>
      </left>
      <right style="thin">
        <color indexed="64"/>
      </right>
      <top style="medium">
        <color indexed="64"/>
      </top>
      <bottom/>
      <diagonal/>
    </border>
    <border>
      <left/>
      <right/>
      <top style="medium">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medium">
        <color indexed="64"/>
      </left>
      <right style="medium">
        <color rgb="FF000000"/>
      </right>
      <top/>
      <bottom style="thin">
        <color indexed="64"/>
      </bottom>
      <diagonal/>
    </border>
    <border>
      <left style="medium">
        <color indexed="64"/>
      </left>
      <right style="medium">
        <color rgb="FF000000"/>
      </right>
      <top/>
      <bottom/>
      <diagonal/>
    </border>
    <border>
      <left style="medium">
        <color rgb="FF000000"/>
      </left>
      <right style="medium">
        <color rgb="FF000000"/>
      </right>
      <top/>
      <bottom style="thin">
        <color indexed="64"/>
      </bottom>
      <diagonal/>
    </border>
    <border>
      <left/>
      <right style="thin">
        <color indexed="64"/>
      </right>
      <top/>
      <bottom style="thin">
        <color indexed="64"/>
      </bottom>
      <diagonal/>
    </border>
    <border>
      <left/>
      <right style="medium">
        <color rgb="FF000000"/>
      </right>
      <top style="medium">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medium">
        <color indexed="64"/>
      </left>
      <right style="medium">
        <color indexed="64"/>
      </right>
      <top/>
      <bottom style="medium">
        <color indexed="64"/>
      </bottom>
      <diagonal/>
    </border>
    <border>
      <left style="thin">
        <color rgb="FF7F7F7F"/>
      </left>
      <right style="thin">
        <color rgb="FF7F7F7F"/>
      </right>
      <top style="thin">
        <color rgb="FF7F7F7F"/>
      </top>
      <bottom style="thin">
        <color rgb="FF7F7F7F"/>
      </bottom>
      <diagonal/>
    </border>
  </borders>
  <cellStyleXfs count="4">
    <xf numFmtId="0" fontId="0" fillId="0" borderId="0"/>
    <xf numFmtId="0" fontId="4" fillId="6" borderId="0" applyNumberFormat="0" applyBorder="0" applyAlignment="0" applyProtection="0"/>
    <xf numFmtId="0" fontId="9" fillId="12" borderId="32" applyNumberFormat="0" applyAlignment="0" applyProtection="0"/>
    <xf numFmtId="9" fontId="10" fillId="0" borderId="0" applyFont="0" applyFill="0" applyBorder="0" applyAlignment="0" applyProtection="0"/>
  </cellStyleXfs>
  <cellXfs count="102">
    <xf numFmtId="0" fontId="0" fillId="0" borderId="0" xfId="0"/>
    <xf numFmtId="0" fontId="0" fillId="0" borderId="0" xfId="0" applyAlignment="1">
      <alignment wrapText="1"/>
    </xf>
    <xf numFmtId="49" fontId="0" fillId="0" borderId="0" xfId="0" applyNumberFormat="1" applyAlignment="1">
      <alignment horizontal="center" vertical="center"/>
    </xf>
    <xf numFmtId="0" fontId="0" fillId="0" borderId="0" xfId="0" applyAlignment="1">
      <alignment horizontal="center" vertical="center"/>
    </xf>
    <xf numFmtId="0" fontId="0" fillId="0" borderId="0" xfId="0" applyAlignment="1">
      <alignment horizontal="left" vertical="center"/>
    </xf>
    <xf numFmtId="0" fontId="0" fillId="2" borderId="1" xfId="0" applyFill="1" applyBorder="1" applyAlignment="1">
      <alignment horizontal="left" vertical="center" wrapText="1"/>
    </xf>
    <xf numFmtId="0" fontId="0" fillId="2" borderId="6" xfId="0" applyFill="1" applyBorder="1" applyAlignment="1">
      <alignment horizontal="left" vertical="center" wrapText="1"/>
    </xf>
    <xf numFmtId="0" fontId="0" fillId="3" borderId="1" xfId="0" applyFill="1" applyBorder="1" applyAlignment="1">
      <alignment horizontal="left" vertical="center"/>
    </xf>
    <xf numFmtId="49" fontId="0" fillId="3" borderId="4" xfId="0" applyNumberFormat="1" applyFill="1" applyBorder="1" applyAlignment="1">
      <alignment horizontal="center" vertical="center"/>
    </xf>
    <xf numFmtId="49" fontId="0" fillId="3" borderId="5" xfId="0" applyNumberFormat="1" applyFill="1" applyBorder="1" applyAlignment="1">
      <alignment horizontal="center" vertical="center"/>
    </xf>
    <xf numFmtId="0" fontId="0" fillId="3" borderId="6" xfId="0" applyFill="1" applyBorder="1" applyAlignment="1">
      <alignment horizontal="left" vertical="center"/>
    </xf>
    <xf numFmtId="0" fontId="0" fillId="4" borderId="1" xfId="0" applyFill="1" applyBorder="1" applyAlignment="1">
      <alignment horizontal="left" vertical="center" wrapText="1"/>
    </xf>
    <xf numFmtId="49" fontId="0" fillId="4" borderId="2" xfId="0" applyNumberFormat="1" applyFill="1" applyBorder="1" applyAlignment="1">
      <alignment horizontal="center" vertical="center" wrapText="1"/>
    </xf>
    <xf numFmtId="0" fontId="0" fillId="4" borderId="3" xfId="0" applyFill="1" applyBorder="1" applyAlignment="1">
      <alignment horizontal="left" vertical="center" wrapText="1"/>
    </xf>
    <xf numFmtId="49" fontId="0" fillId="4" borderId="4" xfId="0" applyNumberFormat="1" applyFill="1" applyBorder="1" applyAlignment="1">
      <alignment horizontal="center" vertical="center" wrapText="1"/>
    </xf>
    <xf numFmtId="49" fontId="0" fillId="4" borderId="5" xfId="0" applyNumberFormat="1" applyFill="1" applyBorder="1" applyAlignment="1">
      <alignment horizontal="center" vertical="center" wrapText="1"/>
    </xf>
    <xf numFmtId="0" fontId="0" fillId="4" borderId="6" xfId="0" applyFill="1" applyBorder="1" applyAlignment="1">
      <alignment horizontal="left" vertical="center" wrapText="1"/>
    </xf>
    <xf numFmtId="49" fontId="0" fillId="5" borderId="2" xfId="0" applyNumberFormat="1" applyFill="1" applyBorder="1" applyAlignment="1">
      <alignment horizontal="center" vertical="center"/>
    </xf>
    <xf numFmtId="0" fontId="0" fillId="5" borderId="3" xfId="0" applyFill="1" applyBorder="1" applyAlignment="1">
      <alignment horizontal="left" vertical="center"/>
    </xf>
    <xf numFmtId="49" fontId="0" fillId="5" borderId="7" xfId="0" applyNumberFormat="1" applyFill="1" applyBorder="1" applyAlignment="1">
      <alignment horizontal="center" vertical="center"/>
    </xf>
    <xf numFmtId="0" fontId="0" fillId="5" borderId="8" xfId="0" applyFill="1" applyBorder="1" applyAlignment="1">
      <alignment horizontal="left" vertical="center"/>
    </xf>
    <xf numFmtId="0" fontId="3" fillId="0" borderId="9" xfId="0" applyFont="1" applyBorder="1" applyAlignment="1">
      <alignment horizontal="left" vertical="center"/>
    </xf>
    <xf numFmtId="49" fontId="0" fillId="3" borderId="12" xfId="0" applyNumberFormat="1" applyFill="1" applyBorder="1" applyAlignment="1">
      <alignment horizontal="center" vertical="center"/>
    </xf>
    <xf numFmtId="49" fontId="0" fillId="3" borderId="11" xfId="0" applyNumberFormat="1" applyFill="1" applyBorder="1" applyAlignment="1">
      <alignment horizontal="center" vertical="center"/>
    </xf>
    <xf numFmtId="49" fontId="0" fillId="5" borderId="4" xfId="0" applyNumberFormat="1" applyFill="1" applyBorder="1" applyAlignment="1">
      <alignment horizontal="center" vertical="center"/>
    </xf>
    <xf numFmtId="0" fontId="0" fillId="5" borderId="1" xfId="0" applyFill="1" applyBorder="1" applyAlignment="1">
      <alignment horizontal="left" vertical="center"/>
    </xf>
    <xf numFmtId="49" fontId="0" fillId="4" borderId="13" xfId="0" applyNumberFormat="1" applyFill="1" applyBorder="1" applyAlignment="1">
      <alignment horizontal="center" vertical="center" wrapText="1"/>
    </xf>
    <xf numFmtId="49" fontId="0" fillId="4" borderId="12" xfId="0" applyNumberFormat="1" applyFill="1" applyBorder="1" applyAlignment="1">
      <alignment horizontal="center" vertical="center" wrapText="1"/>
    </xf>
    <xf numFmtId="49" fontId="0" fillId="4" borderId="11" xfId="0" applyNumberFormat="1" applyFill="1" applyBorder="1" applyAlignment="1">
      <alignment horizontal="center" vertical="center" wrapText="1"/>
    </xf>
    <xf numFmtId="49" fontId="0" fillId="5" borderId="13" xfId="0" applyNumberFormat="1" applyFill="1" applyBorder="1" applyAlignment="1">
      <alignment horizontal="center" vertical="center"/>
    </xf>
    <xf numFmtId="49" fontId="0" fillId="5" borderId="11" xfId="0" applyNumberFormat="1" applyFill="1" applyBorder="1" applyAlignment="1">
      <alignment horizontal="center" vertical="center"/>
    </xf>
    <xf numFmtId="49" fontId="3" fillId="0" borderId="14" xfId="0" applyNumberFormat="1" applyFont="1" applyBorder="1" applyAlignment="1">
      <alignment horizontal="center" vertical="center"/>
    </xf>
    <xf numFmtId="49" fontId="0" fillId="2" borderId="15" xfId="0" applyNumberFormat="1" applyFill="1" applyBorder="1" applyAlignment="1">
      <alignment horizontal="center" vertical="center" wrapText="1"/>
    </xf>
    <xf numFmtId="49" fontId="0" fillId="2" borderId="16" xfId="0" applyNumberFormat="1" applyFill="1" applyBorder="1" applyAlignment="1">
      <alignment horizontal="center" vertical="center" wrapText="1"/>
    </xf>
    <xf numFmtId="49" fontId="3" fillId="0" borderId="9" xfId="0" applyNumberFormat="1" applyFont="1" applyBorder="1" applyAlignment="1">
      <alignment horizontal="center" vertical="center"/>
    </xf>
    <xf numFmtId="49" fontId="0" fillId="2" borderId="17" xfId="0" applyNumberFormat="1" applyFill="1" applyBorder="1" applyAlignment="1">
      <alignment horizontal="center" vertical="center" wrapText="1"/>
    </xf>
    <xf numFmtId="49" fontId="0" fillId="2" borderId="11" xfId="0" applyNumberFormat="1" applyFill="1" applyBorder="1" applyAlignment="1">
      <alignment horizontal="center" vertical="center" wrapText="1"/>
    </xf>
    <xf numFmtId="49" fontId="0" fillId="3" borderId="13" xfId="0" applyNumberFormat="1" applyFill="1" applyBorder="1" applyAlignment="1">
      <alignment horizontal="center" vertical="center" wrapText="1"/>
    </xf>
    <xf numFmtId="49" fontId="0" fillId="3" borderId="2" xfId="0" applyNumberFormat="1" applyFill="1" applyBorder="1" applyAlignment="1">
      <alignment horizontal="center" vertical="center" wrapText="1"/>
    </xf>
    <xf numFmtId="0" fontId="0" fillId="3" borderId="3" xfId="0" applyFill="1" applyBorder="1" applyAlignment="1">
      <alignment horizontal="left" vertical="center" wrapText="1"/>
    </xf>
    <xf numFmtId="49" fontId="0" fillId="7" borderId="11" xfId="0" applyNumberFormat="1" applyFill="1" applyBorder="1" applyAlignment="1">
      <alignment horizontal="center" vertical="center" wrapText="1"/>
    </xf>
    <xf numFmtId="49" fontId="3" fillId="8" borderId="11" xfId="0" applyNumberFormat="1" applyFont="1" applyFill="1" applyBorder="1" applyAlignment="1">
      <alignment horizontal="center" vertical="center"/>
    </xf>
    <xf numFmtId="49" fontId="3" fillId="8" borderId="11" xfId="0" applyNumberFormat="1" applyFont="1" applyFill="1" applyBorder="1" applyAlignment="1">
      <alignment horizontal="center" vertical="center" wrapText="1"/>
    </xf>
    <xf numFmtId="49" fontId="3" fillId="0" borderId="19" xfId="0" applyNumberFormat="1" applyFont="1" applyBorder="1" applyAlignment="1">
      <alignment horizontal="center" vertical="center"/>
    </xf>
    <xf numFmtId="49" fontId="3" fillId="7" borderId="17" xfId="0" applyNumberFormat="1" applyFont="1" applyFill="1" applyBorder="1" applyAlignment="1">
      <alignment horizontal="center" vertical="center" wrapText="1"/>
    </xf>
    <xf numFmtId="49" fontId="0" fillId="2" borderId="26" xfId="0" applyNumberFormat="1" applyFill="1" applyBorder="1" applyAlignment="1">
      <alignment horizontal="center" vertical="center" wrapText="1"/>
    </xf>
    <xf numFmtId="0" fontId="0" fillId="2" borderId="10" xfId="0" applyFill="1" applyBorder="1" applyAlignment="1">
      <alignment horizontal="left" vertical="center" wrapText="1"/>
    </xf>
    <xf numFmtId="0" fontId="7" fillId="9" borderId="21" xfId="0" applyFont="1" applyFill="1" applyBorder="1" applyAlignment="1">
      <alignment horizontal="left" vertical="top" wrapText="1" indent="3" readingOrder="1"/>
    </xf>
    <xf numFmtId="2" fontId="7" fillId="9" borderId="29" xfId="0" applyNumberFormat="1" applyFont="1" applyFill="1" applyBorder="1" applyAlignment="1">
      <alignment horizontal="left" vertical="top" wrapText="1" indent="3" readingOrder="1"/>
    </xf>
    <xf numFmtId="0" fontId="7" fillId="9" borderId="24" xfId="0" applyFont="1" applyFill="1" applyBorder="1" applyAlignment="1">
      <alignment horizontal="left" vertical="top" wrapText="1" indent="3" readingOrder="1"/>
    </xf>
    <xf numFmtId="0" fontId="7" fillId="9" borderId="22" xfId="0" applyFont="1" applyFill="1" applyBorder="1" applyAlignment="1">
      <alignment horizontal="left" vertical="top" wrapText="1" indent="3" readingOrder="1"/>
    </xf>
    <xf numFmtId="2" fontId="7" fillId="9" borderId="30" xfId="0" applyNumberFormat="1" applyFont="1" applyFill="1" applyBorder="1" applyAlignment="1">
      <alignment horizontal="left" vertical="top" wrapText="1" indent="3" readingOrder="1"/>
    </xf>
    <xf numFmtId="0" fontId="7" fillId="9" borderId="23" xfId="0" applyFont="1" applyFill="1" applyBorder="1" applyAlignment="1">
      <alignment horizontal="left" vertical="top" wrapText="1" indent="3" readingOrder="1"/>
    </xf>
    <xf numFmtId="0" fontId="7" fillId="9" borderId="25" xfId="0" applyFont="1" applyFill="1" applyBorder="1" applyAlignment="1">
      <alignment horizontal="left" vertical="top" wrapText="1" indent="3" readingOrder="1"/>
    </xf>
    <xf numFmtId="0" fontId="8" fillId="2" borderId="19" xfId="0" applyFont="1" applyFill="1" applyBorder="1" applyAlignment="1">
      <alignment horizontal="center" vertical="center" wrapText="1"/>
    </xf>
    <xf numFmtId="0" fontId="8" fillId="3" borderId="19" xfId="0" applyFont="1" applyFill="1" applyBorder="1" applyAlignment="1">
      <alignment horizontal="center" vertical="center" wrapText="1"/>
    </xf>
    <xf numFmtId="0" fontId="8" fillId="3" borderId="19" xfId="0" applyFont="1" applyFill="1" applyBorder="1" applyAlignment="1">
      <alignment horizontal="center" vertical="center"/>
    </xf>
    <xf numFmtId="0" fontId="8" fillId="4" borderId="19" xfId="0" applyFont="1" applyFill="1" applyBorder="1" applyAlignment="1">
      <alignment horizontal="center" vertical="center" wrapText="1"/>
    </xf>
    <xf numFmtId="0" fontId="8" fillId="5" borderId="19" xfId="0" applyFont="1" applyFill="1" applyBorder="1" applyAlignment="1">
      <alignment horizontal="center" vertical="center"/>
    </xf>
    <xf numFmtId="0" fontId="8" fillId="0" borderId="18" xfId="0" applyFont="1" applyBorder="1" applyAlignment="1">
      <alignment horizontal="center" vertical="center"/>
    </xf>
    <xf numFmtId="0" fontId="8" fillId="9" borderId="18" xfId="0" applyFont="1" applyFill="1" applyBorder="1" applyAlignment="1">
      <alignment horizontal="center" vertical="center"/>
    </xf>
    <xf numFmtId="0" fontId="8" fillId="5" borderId="18" xfId="0" applyFont="1" applyFill="1" applyBorder="1" applyAlignment="1">
      <alignment horizontal="center" vertical="center"/>
    </xf>
    <xf numFmtId="0" fontId="8" fillId="10" borderId="18" xfId="0" applyFont="1" applyFill="1" applyBorder="1" applyAlignment="1">
      <alignment horizontal="center" vertical="center"/>
    </xf>
    <xf numFmtId="0" fontId="8" fillId="11" borderId="18" xfId="0" applyFont="1" applyFill="1" applyBorder="1" applyAlignment="1">
      <alignment horizontal="center" vertical="center"/>
    </xf>
    <xf numFmtId="0" fontId="8" fillId="2" borderId="18" xfId="0" applyFont="1" applyFill="1" applyBorder="1" applyAlignment="1">
      <alignment horizontal="center" vertical="center"/>
    </xf>
    <xf numFmtId="0" fontId="8" fillId="0" borderId="18" xfId="0" applyFont="1" applyBorder="1" applyAlignment="1">
      <alignment horizontal="center" vertical="center" wrapText="1"/>
    </xf>
    <xf numFmtId="0" fontId="4" fillId="9" borderId="20" xfId="1" applyFill="1" applyBorder="1" applyAlignment="1">
      <alignment horizontal="center" vertical="center"/>
    </xf>
    <xf numFmtId="0" fontId="8" fillId="9" borderId="11" xfId="0" applyFont="1" applyFill="1" applyBorder="1" applyAlignment="1">
      <alignment horizontal="center" vertical="center"/>
    </xf>
    <xf numFmtId="0" fontId="8" fillId="2" borderId="31" xfId="0" applyFont="1" applyFill="1" applyBorder="1" applyAlignment="1">
      <alignment horizontal="center" vertical="center" wrapText="1"/>
    </xf>
    <xf numFmtId="0" fontId="8" fillId="2" borderId="11" xfId="0" applyFont="1" applyFill="1" applyBorder="1" applyAlignment="1">
      <alignment horizontal="center" vertical="center" wrapText="1"/>
    </xf>
    <xf numFmtId="0" fontId="8" fillId="3" borderId="31" xfId="0" applyFont="1" applyFill="1" applyBorder="1" applyAlignment="1">
      <alignment horizontal="center" vertical="center"/>
    </xf>
    <xf numFmtId="0" fontId="8" fillId="3" borderId="11" xfId="0" applyFont="1" applyFill="1" applyBorder="1" applyAlignment="1">
      <alignment horizontal="center" vertical="center"/>
    </xf>
    <xf numFmtId="0" fontId="8" fillId="4" borderId="31" xfId="0" applyFont="1" applyFill="1" applyBorder="1" applyAlignment="1">
      <alignment horizontal="center" vertical="center" wrapText="1"/>
    </xf>
    <xf numFmtId="0" fontId="8" fillId="4" borderId="11" xfId="0" applyFont="1" applyFill="1" applyBorder="1" applyAlignment="1">
      <alignment horizontal="center" vertical="center" wrapText="1"/>
    </xf>
    <xf numFmtId="0" fontId="8" fillId="5" borderId="31" xfId="0" applyFont="1" applyFill="1" applyBorder="1" applyAlignment="1">
      <alignment horizontal="center" vertical="center"/>
    </xf>
    <xf numFmtId="0" fontId="8" fillId="5" borderId="11" xfId="0" applyFont="1" applyFill="1" applyBorder="1" applyAlignment="1">
      <alignment horizontal="center" vertical="center"/>
    </xf>
    <xf numFmtId="49" fontId="8" fillId="2" borderId="11" xfId="0" applyNumberFormat="1" applyFont="1" applyFill="1" applyBorder="1" applyAlignment="1">
      <alignment horizontal="center" vertical="center" wrapText="1"/>
    </xf>
    <xf numFmtId="49" fontId="8" fillId="3" borderId="11" xfId="0" applyNumberFormat="1" applyFont="1" applyFill="1" applyBorder="1" applyAlignment="1">
      <alignment horizontal="center" vertical="center"/>
    </xf>
    <xf numFmtId="49" fontId="8" fillId="4" borderId="11" xfId="0" applyNumberFormat="1" applyFont="1" applyFill="1" applyBorder="1" applyAlignment="1">
      <alignment horizontal="center" vertical="center" wrapText="1"/>
    </xf>
    <xf numFmtId="49" fontId="8" fillId="5" borderId="11" xfId="0" applyNumberFormat="1" applyFont="1" applyFill="1" applyBorder="1" applyAlignment="1">
      <alignment horizontal="center" vertical="center"/>
    </xf>
    <xf numFmtId="0" fontId="7" fillId="9" borderId="27" xfId="0" applyFont="1" applyFill="1" applyBorder="1" applyAlignment="1">
      <alignment horizontal="left" vertical="top" wrapText="1" readingOrder="1"/>
    </xf>
    <xf numFmtId="0" fontId="7" fillId="9" borderId="28" xfId="0" applyFont="1" applyFill="1" applyBorder="1" applyAlignment="1">
      <alignment vertical="top" wrapText="1" readingOrder="1"/>
    </xf>
    <xf numFmtId="2" fontId="8" fillId="8" borderId="18" xfId="0" applyNumberFormat="1" applyFont="1" applyFill="1" applyBorder="1" applyAlignment="1">
      <alignment horizontal="center" vertical="center"/>
    </xf>
    <xf numFmtId="2" fontId="8" fillId="8" borderId="11" xfId="0" applyNumberFormat="1" applyFont="1" applyFill="1" applyBorder="1" applyAlignment="1">
      <alignment horizontal="center" vertical="center"/>
    </xf>
    <xf numFmtId="2" fontId="4" fillId="8" borderId="20" xfId="1" applyNumberFormat="1" applyFill="1" applyBorder="1" applyAlignment="1">
      <alignment horizontal="center" vertical="center"/>
    </xf>
    <xf numFmtId="2" fontId="8" fillId="7" borderId="18" xfId="0" applyNumberFormat="1" applyFont="1" applyFill="1" applyBorder="1" applyAlignment="1">
      <alignment horizontal="center" vertical="center"/>
    </xf>
    <xf numFmtId="2" fontId="8" fillId="7" borderId="11" xfId="0" applyNumberFormat="1" applyFont="1" applyFill="1" applyBorder="1" applyAlignment="1">
      <alignment horizontal="center" vertical="center" wrapText="1"/>
    </xf>
    <xf numFmtId="2" fontId="8" fillId="7" borderId="11" xfId="0" applyNumberFormat="1" applyFont="1" applyFill="1" applyBorder="1" applyAlignment="1">
      <alignment horizontal="center" vertical="center"/>
    </xf>
    <xf numFmtId="2" fontId="8" fillId="7" borderId="20" xfId="0" applyNumberFormat="1" applyFont="1" applyFill="1" applyBorder="1" applyAlignment="1">
      <alignment horizontal="center" vertical="center"/>
    </xf>
    <xf numFmtId="2" fontId="8" fillId="7" borderId="31" xfId="0" applyNumberFormat="1" applyFont="1" applyFill="1" applyBorder="1" applyAlignment="1">
      <alignment horizontal="center" vertical="center"/>
    </xf>
    <xf numFmtId="0" fontId="5" fillId="0" borderId="0" xfId="0" applyFont="1" applyFill="1" applyBorder="1" applyAlignment="1">
      <alignment horizontal="left" vertical="top" wrapText="1" indent="3" readingOrder="1"/>
    </xf>
    <xf numFmtId="0" fontId="6" fillId="0" borderId="0" xfId="0" applyFont="1" applyFill="1" applyBorder="1" applyAlignment="1">
      <alignment horizontal="right" vertical="top" wrapText="1" readingOrder="1"/>
    </xf>
    <xf numFmtId="0" fontId="0" fillId="0" borderId="0" xfId="0" applyFill="1" applyBorder="1" applyAlignment="1">
      <alignment horizontal="right" vertical="top" wrapText="1"/>
    </xf>
    <xf numFmtId="0" fontId="0" fillId="0" borderId="0" xfId="0" applyFill="1" applyBorder="1" applyAlignment="1">
      <alignment horizontal="right" vertical="top" wrapText="1" readingOrder="1"/>
    </xf>
    <xf numFmtId="0" fontId="0" fillId="0" borderId="0" xfId="0" applyFill="1" applyBorder="1" applyAlignment="1">
      <alignment vertical="top" wrapText="1"/>
    </xf>
    <xf numFmtId="0" fontId="0" fillId="0" borderId="0" xfId="0" applyAlignment="1">
      <alignment horizontal="right"/>
    </xf>
    <xf numFmtId="49" fontId="9" fillId="12" borderId="32" xfId="2" applyNumberFormat="1" applyAlignment="1">
      <alignment horizontal="left" vertical="center"/>
    </xf>
    <xf numFmtId="0" fontId="9" fillId="12" borderId="32" xfId="2" applyNumberFormat="1" applyAlignment="1">
      <alignment horizontal="left" vertical="center"/>
    </xf>
    <xf numFmtId="164" fontId="9" fillId="12" borderId="32" xfId="2" applyNumberFormat="1" applyAlignment="1">
      <alignment horizontal="left" vertical="center"/>
    </xf>
    <xf numFmtId="0" fontId="11" fillId="0" borderId="0" xfId="0" applyFont="1" applyAlignment="1">
      <alignment horizontal="right" vertical="center"/>
    </xf>
    <xf numFmtId="164" fontId="11" fillId="0" borderId="0" xfId="0" applyNumberFormat="1" applyFont="1" applyAlignment="1">
      <alignment horizontal="center" vertical="center"/>
    </xf>
    <xf numFmtId="2" fontId="3" fillId="2" borderId="0" xfId="3" applyNumberFormat="1" applyFont="1" applyFill="1" applyAlignment="1">
      <alignment horizontal="left"/>
    </xf>
  </cellXfs>
  <cellStyles count="4">
    <cellStyle name="Calculation" xfId="2" builtinId="22"/>
    <cellStyle name="Neutral" xfId="1" builtinId="28"/>
    <cellStyle name="Normal" xfId="0" builtinId="0"/>
    <cellStyle name="Percent" xfId="3" builtinId="5"/>
  </cellStyles>
  <dxfs count="0"/>
  <tableStyles count="0" defaultTableStyle="TableStyleMedium9" defaultPivotStyle="PivotStyleLight16"/>
  <colors>
    <mruColors>
      <color rgb="FFFF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952500</xdr:colOff>
          <xdr:row>0</xdr:row>
          <xdr:rowOff>220980</xdr:rowOff>
        </xdr:from>
        <xdr:to>
          <xdr:col>5</xdr:col>
          <xdr:colOff>5524500</xdr:colOff>
          <xdr:row>6</xdr:row>
          <xdr:rowOff>38100</xdr:rowOff>
        </xdr:to>
        <xdr:sp macro="" textlink="">
          <xdr:nvSpPr>
            <xdr:cNvPr id="1028" name="Object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33"/>
  <sheetViews>
    <sheetView tabSelected="1" zoomScale="97" zoomScaleNormal="87" workbookViewId="0">
      <selection activeCell="G3" sqref="G3"/>
    </sheetView>
  </sheetViews>
  <sheetFormatPr defaultRowHeight="14.4"/>
  <cols>
    <col min="1" max="1" width="20.44140625" customWidth="1"/>
    <col min="2" max="2" width="16.5546875" customWidth="1"/>
    <col min="3" max="4" width="10.33203125" customWidth="1"/>
    <col min="5" max="5" width="16.109375" style="2" customWidth="1"/>
    <col min="6" max="6" width="88.109375" style="4" customWidth="1"/>
    <col min="7" max="7" width="13.33203125" style="3" customWidth="1"/>
    <col min="8" max="8" width="11.109375" customWidth="1"/>
    <col min="9" max="9" width="9.6640625" bestFit="1" customWidth="1"/>
    <col min="10" max="10" width="13.6640625" customWidth="1"/>
  </cols>
  <sheetData>
    <row r="1" spans="1:10">
      <c r="G1" s="3" t="s">
        <v>49</v>
      </c>
    </row>
    <row r="3" spans="1:10" ht="33.6">
      <c r="E3"/>
      <c r="F3" s="99" t="s">
        <v>35</v>
      </c>
      <c r="G3" s="100">
        <f>EXP(-D5-D6*(J9+J13))</f>
        <v>0.39834513597064358</v>
      </c>
    </row>
    <row r="4" spans="1:10" ht="15.6">
      <c r="C4" s="95" t="s">
        <v>38</v>
      </c>
      <c r="D4" s="96">
        <f>(E12*D9)*B9+B13*((E16*D13)+(E19*D17)+(E22*D20)+(E25*D23))</f>
        <v>3.9980000000000002</v>
      </c>
      <c r="F4"/>
    </row>
    <row r="5" spans="1:10" ht="18">
      <c r="A5" s="95" t="s">
        <v>31</v>
      </c>
      <c r="B5" s="101">
        <v>0.5</v>
      </c>
      <c r="C5" s="95" t="s">
        <v>33</v>
      </c>
      <c r="D5" s="98">
        <f>-LN(B5)</f>
        <v>0.69314718055994529</v>
      </c>
      <c r="E5" s="4"/>
      <c r="F5" s="3"/>
      <c r="G5" t="s">
        <v>39</v>
      </c>
    </row>
    <row r="6" spans="1:10" ht="18">
      <c r="A6" s="95" t="s">
        <v>32</v>
      </c>
      <c r="B6" s="101">
        <v>0.3</v>
      </c>
      <c r="C6" s="95" t="s">
        <v>34</v>
      </c>
      <c r="D6" s="97">
        <f>(-D5-LN(B6))/D4</f>
        <v>0.12777029108704122</v>
      </c>
      <c r="E6" s="4"/>
      <c r="F6" s="3"/>
      <c r="G6" t="s">
        <v>48</v>
      </c>
    </row>
    <row r="7" spans="1:10" ht="15" thickBot="1">
      <c r="G7" t="s">
        <v>47</v>
      </c>
    </row>
    <row r="8" spans="1:10" ht="49.2" customHeight="1" thickBot="1">
      <c r="A8" s="34" t="s">
        <v>18</v>
      </c>
      <c r="B8" s="43" t="s">
        <v>20</v>
      </c>
      <c r="C8" s="34" t="s">
        <v>40</v>
      </c>
      <c r="D8" s="34" t="s">
        <v>11</v>
      </c>
      <c r="E8" s="31" t="s">
        <v>12</v>
      </c>
      <c r="F8" s="21" t="s">
        <v>21</v>
      </c>
      <c r="G8" s="59" t="s">
        <v>27</v>
      </c>
      <c r="H8" s="65" t="s">
        <v>28</v>
      </c>
      <c r="I8" s="65" t="s">
        <v>29</v>
      </c>
      <c r="J8" s="65" t="s">
        <v>30</v>
      </c>
    </row>
    <row r="9" spans="1:10" ht="36.6" thickBot="1">
      <c r="A9" s="42" t="s">
        <v>22</v>
      </c>
      <c r="B9" s="41" t="s">
        <v>7</v>
      </c>
      <c r="C9" s="47">
        <v>1</v>
      </c>
      <c r="D9" s="47">
        <v>1</v>
      </c>
      <c r="E9" s="48">
        <v>0</v>
      </c>
      <c r="F9" s="80" t="s">
        <v>23</v>
      </c>
      <c r="G9" s="60"/>
      <c r="H9" s="60">
        <f>IF(G9&lt;&gt;"",E9,IF(G10&lt;&gt;"",E10,IF(G11&lt;&gt;"",E11,IF(G12&lt;&gt;"",E12,999))))</f>
        <v>0.67</v>
      </c>
      <c r="I9" s="60"/>
      <c r="J9" s="82">
        <f>I10*B9</f>
        <v>0.67</v>
      </c>
    </row>
    <row r="10" spans="1:10" ht="29.4" thickBot="1">
      <c r="A10" s="42"/>
      <c r="B10" s="41"/>
      <c r="C10" s="49"/>
      <c r="D10" s="50"/>
      <c r="E10" s="51">
        <v>0.67</v>
      </c>
      <c r="F10" s="81" t="s">
        <v>24</v>
      </c>
      <c r="G10" s="60" t="s">
        <v>36</v>
      </c>
      <c r="H10" s="67"/>
      <c r="I10" s="67">
        <f>H9*D9</f>
        <v>0.67</v>
      </c>
      <c r="J10" s="83"/>
    </row>
    <row r="11" spans="1:10" ht="18.600000000000001" thickBot="1">
      <c r="A11" s="42"/>
      <c r="B11" s="41"/>
      <c r="C11" s="50"/>
      <c r="D11" s="50"/>
      <c r="E11" s="51">
        <v>1.33</v>
      </c>
      <c r="F11" s="81" t="s">
        <v>26</v>
      </c>
      <c r="G11" s="60"/>
      <c r="H11" s="67"/>
      <c r="I11" s="67"/>
      <c r="J11" s="83"/>
    </row>
    <row r="12" spans="1:10" ht="37.200000000000003" customHeight="1" thickBot="1">
      <c r="A12" s="42"/>
      <c r="B12" s="41"/>
      <c r="C12" s="52"/>
      <c r="D12" s="53"/>
      <c r="E12" s="51">
        <v>2</v>
      </c>
      <c r="F12" s="81" t="s">
        <v>25</v>
      </c>
      <c r="G12" s="60"/>
      <c r="H12" s="66"/>
      <c r="I12" s="66"/>
      <c r="J12" s="84"/>
    </row>
    <row r="13" spans="1:10" s="1" customFormat="1" ht="114.75" customHeight="1" thickBot="1">
      <c r="A13" s="44" t="s">
        <v>19</v>
      </c>
      <c r="B13" s="44" t="s">
        <v>7</v>
      </c>
      <c r="C13" s="35" t="s">
        <v>7</v>
      </c>
      <c r="D13" s="35" t="s">
        <v>42</v>
      </c>
      <c r="E13" s="45" t="s">
        <v>13</v>
      </c>
      <c r="F13" s="46" t="s">
        <v>3</v>
      </c>
      <c r="G13" s="54"/>
      <c r="H13" s="64" t="str">
        <f>IF(G13&lt;&gt;"",E13,IF(G14&lt;&gt;"",E14,IF(G15&lt;&gt;"",E15,IF(G16&lt;&gt;"",E16,999))))</f>
        <v>1.33</v>
      </c>
      <c r="I13" s="64"/>
      <c r="J13" s="85">
        <f>(I14+I18+I21+I24)*B13</f>
        <v>1.1088900000000002</v>
      </c>
    </row>
    <row r="14" spans="1:10" s="1" customFormat="1" ht="96.75" customHeight="1" thickBot="1">
      <c r="A14" s="40"/>
      <c r="B14" s="40"/>
      <c r="C14" s="36"/>
      <c r="D14" s="36"/>
      <c r="E14" s="32" t="s">
        <v>16</v>
      </c>
      <c r="F14" s="5" t="s">
        <v>4</v>
      </c>
      <c r="G14" s="54"/>
      <c r="H14" s="69"/>
      <c r="I14" s="76">
        <f>H13*D13</f>
        <v>0.44289000000000006</v>
      </c>
      <c r="J14" s="86"/>
    </row>
    <row r="15" spans="1:10" s="1" customFormat="1" ht="111" customHeight="1" thickBot="1">
      <c r="A15" s="40"/>
      <c r="B15" s="40"/>
      <c r="C15" s="36"/>
      <c r="D15" s="36"/>
      <c r="E15" s="33" t="s">
        <v>17</v>
      </c>
      <c r="F15" s="6" t="s">
        <v>5</v>
      </c>
      <c r="G15" s="54" t="s">
        <v>36</v>
      </c>
      <c r="H15" s="69"/>
      <c r="I15" s="69"/>
      <c r="J15" s="86"/>
    </row>
    <row r="16" spans="1:10" s="1" customFormat="1" ht="51" customHeight="1" thickBot="1">
      <c r="A16" s="40"/>
      <c r="B16" s="40"/>
      <c r="C16" s="36"/>
      <c r="D16" s="36"/>
      <c r="E16" s="33" t="s">
        <v>15</v>
      </c>
      <c r="F16" s="6" t="s">
        <v>6</v>
      </c>
      <c r="G16" s="54"/>
      <c r="H16" s="68"/>
      <c r="I16" s="68"/>
      <c r="J16" s="86"/>
    </row>
    <row r="17" spans="1:10" s="1" customFormat="1" ht="20.25" customHeight="1" thickBot="1">
      <c r="A17" s="40"/>
      <c r="B17" s="40"/>
      <c r="C17" s="37" t="s">
        <v>8</v>
      </c>
      <c r="D17" s="37" t="s">
        <v>42</v>
      </c>
      <c r="E17" s="38" t="s">
        <v>13</v>
      </c>
      <c r="F17" s="39" t="s">
        <v>44</v>
      </c>
      <c r="G17" s="55" t="s">
        <v>36</v>
      </c>
      <c r="H17" s="63" t="str">
        <f>IF(G17&lt;&gt;"",E17,IF(G18&lt;&gt;"",E18,IF(G19&lt;&gt;"",E19,999)))</f>
        <v>0.0</v>
      </c>
      <c r="I17" s="63"/>
      <c r="J17" s="87"/>
    </row>
    <row r="18" spans="1:10" ht="20.25" customHeight="1" thickBot="1">
      <c r="A18" s="40"/>
      <c r="B18" s="40"/>
      <c r="C18" s="22"/>
      <c r="D18" s="23"/>
      <c r="E18" s="8" t="s">
        <v>14</v>
      </c>
      <c r="F18" s="7" t="s">
        <v>45</v>
      </c>
      <c r="G18" s="56"/>
      <c r="H18" s="71"/>
      <c r="I18" s="77">
        <f>H17*D17</f>
        <v>0</v>
      </c>
      <c r="J18" s="87"/>
    </row>
    <row r="19" spans="1:10" ht="20.25" customHeight="1" thickBot="1">
      <c r="A19" s="40"/>
      <c r="B19" s="40"/>
      <c r="C19" s="22"/>
      <c r="D19" s="22"/>
      <c r="E19" s="9" t="s">
        <v>15</v>
      </c>
      <c r="F19" s="10" t="s">
        <v>46</v>
      </c>
      <c r="G19" s="56"/>
      <c r="H19" s="70"/>
      <c r="I19" s="70"/>
      <c r="J19" s="87"/>
    </row>
    <row r="20" spans="1:10" s="1" customFormat="1" ht="18.600000000000001" thickBot="1">
      <c r="A20" s="40"/>
      <c r="B20" s="40"/>
      <c r="C20" s="26" t="s">
        <v>9</v>
      </c>
      <c r="D20" s="26" t="s">
        <v>41</v>
      </c>
      <c r="E20" s="12"/>
      <c r="F20" s="13"/>
      <c r="G20" s="57"/>
      <c r="H20" s="62">
        <f>IF(G20&lt;&gt;"",E20,IF(G21&lt;&gt;"",E21,IF(G22&lt;&gt;"",E22,999)))</f>
        <v>0</v>
      </c>
      <c r="I20" s="62"/>
      <c r="J20" s="87"/>
    </row>
    <row r="21" spans="1:10" s="1" customFormat="1" ht="18.600000000000001" thickBot="1">
      <c r="A21" s="40"/>
      <c r="B21" s="40"/>
      <c r="C21" s="28"/>
      <c r="D21" s="28"/>
      <c r="E21" s="14"/>
      <c r="F21" s="11" t="s">
        <v>43</v>
      </c>
      <c r="G21" s="57"/>
      <c r="H21" s="73"/>
      <c r="I21" s="78">
        <f>H20*D20</f>
        <v>0</v>
      </c>
      <c r="J21" s="86"/>
    </row>
    <row r="22" spans="1:10" s="1" customFormat="1" ht="18.600000000000001" thickBot="1">
      <c r="A22" s="40"/>
      <c r="B22" s="40"/>
      <c r="C22" s="27"/>
      <c r="D22" s="27"/>
      <c r="E22" s="15"/>
      <c r="F22" s="16"/>
      <c r="G22" s="57" t="s">
        <v>37</v>
      </c>
      <c r="H22" s="72"/>
      <c r="I22" s="72"/>
      <c r="J22" s="86"/>
    </row>
    <row r="23" spans="1:10" ht="18.600000000000001" thickBot="1">
      <c r="A23" s="40"/>
      <c r="B23" s="40"/>
      <c r="C23" s="29" t="s">
        <v>10</v>
      </c>
      <c r="D23" s="29" t="s">
        <v>42</v>
      </c>
      <c r="E23" s="17" t="s">
        <v>13</v>
      </c>
      <c r="F23" s="18" t="s">
        <v>0</v>
      </c>
      <c r="G23" s="58"/>
      <c r="H23" s="61" t="str">
        <f>IF(G23&lt;&gt;"",E23,IF(G24&lt;&gt;"",E24,IF(G25&lt;&gt;"",E25,999)))</f>
        <v>2.0</v>
      </c>
      <c r="I23" s="61"/>
      <c r="J23" s="88"/>
    </row>
    <row r="24" spans="1:10" ht="18.600000000000001" thickBot="1">
      <c r="A24" s="40"/>
      <c r="B24" s="40"/>
      <c r="C24" s="30"/>
      <c r="D24" s="30"/>
      <c r="E24" s="24" t="s">
        <v>14</v>
      </c>
      <c r="F24" s="25" t="s">
        <v>1</v>
      </c>
      <c r="G24" s="58"/>
      <c r="H24" s="75"/>
      <c r="I24" s="79">
        <f>H23*D23</f>
        <v>0.66600000000000004</v>
      </c>
      <c r="J24" s="87"/>
    </row>
    <row r="25" spans="1:10" ht="18.600000000000001" thickBot="1">
      <c r="A25" s="40"/>
      <c r="B25" s="40"/>
      <c r="C25" s="19"/>
      <c r="D25" s="19"/>
      <c r="E25" s="19" t="s">
        <v>15</v>
      </c>
      <c r="F25" s="20" t="s">
        <v>2</v>
      </c>
      <c r="G25" s="58" t="s">
        <v>36</v>
      </c>
      <c r="H25" s="74"/>
      <c r="I25" s="74"/>
      <c r="J25" s="89"/>
    </row>
    <row r="28" spans="1:10" ht="18">
      <c r="C28" s="90"/>
      <c r="D28" s="91"/>
    </row>
    <row r="29" spans="1:10" ht="17.399999999999999">
      <c r="C29" s="90"/>
      <c r="D29" s="92"/>
    </row>
    <row r="30" spans="1:10" ht="18">
      <c r="C30" s="90"/>
      <c r="D30" s="91"/>
    </row>
    <row r="31" spans="1:10" ht="17.399999999999999">
      <c r="C31" s="90"/>
      <c r="D31" s="93"/>
    </row>
    <row r="32" spans="1:10" ht="18">
      <c r="C32" s="94"/>
      <c r="D32" s="91"/>
    </row>
    <row r="33" spans="3:4" ht="18">
      <c r="C33" s="94"/>
      <c r="D33" s="91"/>
    </row>
  </sheetData>
  <pageMargins left="0.7" right="0.7" top="0.75" bottom="0.75" header="0.3" footer="0.3"/>
  <pageSetup orientation="portrait" horizontalDpi="300" verticalDpi="300" r:id="rId1"/>
  <drawing r:id="rId2"/>
  <legacyDrawing r:id="rId3"/>
  <oleObjects>
    <mc:AlternateContent xmlns:mc="http://schemas.openxmlformats.org/markup-compatibility/2006">
      <mc:Choice Requires="x14">
        <oleObject progId="Equation.3" shapeId="1028" r:id="rId4">
          <objectPr defaultSize="0" autoPict="0" r:id="rId5">
            <anchor moveWithCells="1" sizeWithCells="1">
              <from>
                <xdr:col>4</xdr:col>
                <xdr:colOff>952500</xdr:colOff>
                <xdr:row>0</xdr:row>
                <xdr:rowOff>220980</xdr:rowOff>
              </from>
              <to>
                <xdr:col>5</xdr:col>
                <xdr:colOff>5524500</xdr:colOff>
                <xdr:row>6</xdr:row>
                <xdr:rowOff>38100</xdr:rowOff>
              </to>
            </anchor>
          </objectPr>
        </oleObject>
      </mc:Choice>
      <mc:Fallback>
        <oleObject progId="Equation.3" shapeId="1028" r:id="rId4"/>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4.4"/>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4.4"/>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355F3B5FE07404B81ED25DCE4B47C0B" ma:contentTypeVersion="14" ma:contentTypeDescription="Create a new document." ma:contentTypeScope="" ma:versionID="cf3bcb68a8f8e3242ba2ef27d9254230">
  <xsd:schema xmlns:xsd="http://www.w3.org/2001/XMLSchema" xmlns:xs="http://www.w3.org/2001/XMLSchema" xmlns:p="http://schemas.microsoft.com/office/2006/metadata/properties" xmlns:ns2="27f569a1-63f9-488d-b29b-7876ab7a1305" xmlns:ns3="92cf2bfe-c6b0-4e70-8408-d3de6badaf2e" targetNamespace="http://schemas.microsoft.com/office/2006/metadata/properties" ma:root="true" ma:fieldsID="e7069ced46483aeff7292e015a335b97" ns2:_="" ns3:_="">
    <xsd:import namespace="27f569a1-63f9-488d-b29b-7876ab7a1305"/>
    <xsd:import namespace="92cf2bfe-c6b0-4e70-8408-d3de6badaf2e"/>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ObjectDetectorVersions" minOccurs="0"/>
                <xsd:element ref="ns3:MediaServiceDateTaken"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7f569a1-63f9-488d-b29b-7876ab7a1305"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1" nillable="true" ma:displayName="Taxonomy Catch All Column" ma:hidden="true" ma:list="{69a356ff-b6dc-4d57-b612-e4a979f116f5}" ma:internalName="TaxCatchAll" ma:showField="CatchAllData" ma:web="27f569a1-63f9-488d-b29b-7876ab7a1305">
      <xsd:complexType>
        <xsd:complexContent>
          <xsd:extension base="dms:MultiChoiceLookup">
            <xsd:sequence>
              <xsd:element name="Value" type="dms:Lookup" maxOccurs="unbounded" minOccurs="0" nillable="true"/>
            </xsd:sequence>
          </xsd:extension>
        </xsd:complexContent>
      </xsd:complexType>
    </xsd:element>
    <xsd:element name="SharedWithUsers" ma:index="2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4"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2cf2bfe-c6b0-4e70-8408-d3de6badaf2e"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5f6f4d14-a137-4e59-89b2-92f57790770a"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B56713E-95B3-4F5C-91A6-BDB4B304DBE3}"/>
</file>

<file path=customXml/itemProps2.xml><?xml version="1.0" encoding="utf-8"?>
<ds:datastoreItem xmlns:ds="http://schemas.openxmlformats.org/officeDocument/2006/customXml" ds:itemID="{703E011B-7D53-43EA-AAE6-F8EA29C50986}"/>
</file>

<file path=customXml/itemProps3.xml><?xml version="1.0" encoding="utf-8"?>
<ds:datastoreItem xmlns:ds="http://schemas.openxmlformats.org/officeDocument/2006/customXml" ds:itemID="{29AB666B-C654-4289-929A-54C3D27A547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P Star</vt:lpstr>
      <vt:lpstr>Sheet2</vt:lpstr>
      <vt:lpstr>Sheet3</vt:lpstr>
    </vt:vector>
  </TitlesOfParts>
  <Company>NOAA SEFSC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Shannon L. Cass-Calay</dc:creator>
  <cp:lastModifiedBy>Ryan Rindone</cp:lastModifiedBy>
  <dcterms:created xsi:type="dcterms:W3CDTF">2010-01-22T15:25:20Z</dcterms:created>
  <dcterms:modified xsi:type="dcterms:W3CDTF">2020-09-14T15:56:33Z</dcterms:modified>
</cp:coreProperties>
</file>